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6036" activeTab="4"/>
  </bookViews>
  <sheets>
    <sheet name="L26" sheetId="1" r:id="rId1"/>
    <sheet name="J22" sheetId="2" r:id="rId2"/>
    <sheet name="Stadt23" sheetId="3" r:id="rId3"/>
    <sheet name="Formula1" sheetId="4" r:id="rId4"/>
    <sheet name="Hunter" sheetId="5" r:id="rId5"/>
  </sheets>
  <definedNames/>
  <calcPr calcMode="manual" fullCalcOnLoad="1"/>
</workbook>
</file>

<file path=xl/sharedStrings.xml><?xml version="1.0" encoding="utf-8"?>
<sst xmlns="http://schemas.openxmlformats.org/spreadsheetml/2006/main" count="315" uniqueCount="121">
  <si>
    <t>Sail #</t>
  </si>
  <si>
    <t>Race 1</t>
  </si>
  <si>
    <t>Race 2</t>
  </si>
  <si>
    <t>8 Aug 2003</t>
  </si>
  <si>
    <t>Position</t>
  </si>
  <si>
    <t>Stadt 23</t>
  </si>
  <si>
    <t>J22</t>
  </si>
  <si>
    <t>L26</t>
  </si>
  <si>
    <t>Hunter</t>
  </si>
  <si>
    <t>Yacht name</t>
  </si>
  <si>
    <t>Skipper</t>
  </si>
  <si>
    <t>Club</t>
  </si>
  <si>
    <t>TS</t>
  </si>
  <si>
    <t>Top Notch</t>
  </si>
  <si>
    <t>T. Strut</t>
  </si>
  <si>
    <t>Stadtistic</t>
  </si>
  <si>
    <t>G. Nottingham</t>
  </si>
  <si>
    <t>DAC</t>
  </si>
  <si>
    <t>LDYC</t>
  </si>
  <si>
    <t>Mijnstadt</t>
  </si>
  <si>
    <t>R.M. Logtenberg</t>
  </si>
  <si>
    <t>PNYC</t>
  </si>
  <si>
    <t>Stadtisfaction</t>
  </si>
  <si>
    <t>H. Mantz</t>
  </si>
  <si>
    <t>Boskop</t>
  </si>
  <si>
    <t>Gusto</t>
  </si>
  <si>
    <t>S. van Rensburg</t>
  </si>
  <si>
    <t>Erratic</t>
  </si>
  <si>
    <t>C. Papas</t>
  </si>
  <si>
    <t>SPYC</t>
  </si>
  <si>
    <t>Elfstoy</t>
  </si>
  <si>
    <t>R. Samways</t>
  </si>
  <si>
    <t>Aero</t>
  </si>
  <si>
    <t>M. Biagio</t>
  </si>
  <si>
    <t>VCA</t>
  </si>
  <si>
    <t>Adrenalin</t>
  </si>
  <si>
    <t>B. Bailie</t>
  </si>
  <si>
    <t>Whisper</t>
  </si>
  <si>
    <t>A. De Wet</t>
  </si>
  <si>
    <t>Fleur de Passion</t>
  </si>
  <si>
    <t>P. Meyer</t>
  </si>
  <si>
    <t>Staggerlee</t>
  </si>
  <si>
    <t>P. Lee</t>
  </si>
  <si>
    <t>Upstadt</t>
  </si>
  <si>
    <t>M. Mc Luckie</t>
  </si>
  <si>
    <t>DNC</t>
  </si>
  <si>
    <t>Formula One</t>
  </si>
  <si>
    <t>No Compromise</t>
  </si>
  <si>
    <t>C. Phillips</t>
  </si>
  <si>
    <t>Joint Venture</t>
  </si>
  <si>
    <t>D. Manten</t>
  </si>
  <si>
    <t>Windsurfer</t>
  </si>
  <si>
    <t>S. Haynes Jnr</t>
  </si>
  <si>
    <t>Dingus</t>
  </si>
  <si>
    <t>M. Smit</t>
  </si>
  <si>
    <t>Rigby 2</t>
  </si>
  <si>
    <t>A. Schon</t>
  </si>
  <si>
    <t>Frigg</t>
  </si>
  <si>
    <t>Daddy</t>
  </si>
  <si>
    <t>Orion</t>
  </si>
  <si>
    <t>D. Coetzee</t>
  </si>
  <si>
    <t>Bounty</t>
  </si>
  <si>
    <t>B. Ogilvy</t>
  </si>
  <si>
    <t>Neried</t>
  </si>
  <si>
    <t>R. de Villiers</t>
  </si>
  <si>
    <t>AYCC</t>
  </si>
  <si>
    <t>Full of Sheet</t>
  </si>
  <si>
    <t>K. Teasdale</t>
  </si>
  <si>
    <t>Assegaai</t>
  </si>
  <si>
    <t>R. Lenz</t>
  </si>
  <si>
    <t>Haysons</t>
  </si>
  <si>
    <t>C. Hay</t>
  </si>
  <si>
    <t>WYC</t>
  </si>
  <si>
    <t>Buffy</t>
  </si>
  <si>
    <t>K. Vennel</t>
  </si>
  <si>
    <t>Cophdaph</t>
  </si>
  <si>
    <t>D. Martinson</t>
  </si>
  <si>
    <t>Spazimoto</t>
  </si>
  <si>
    <t>R. Edwards</t>
  </si>
  <si>
    <t>Valerie J</t>
  </si>
  <si>
    <t>N. Boys</t>
  </si>
  <si>
    <t>Tailspin</t>
  </si>
  <si>
    <t>M. Miami</t>
  </si>
  <si>
    <t>Mischief</t>
  </si>
  <si>
    <t>G. Marshall</t>
  </si>
  <si>
    <t>Bladerunner</t>
  </si>
  <si>
    <t>P. Lund</t>
  </si>
  <si>
    <t>Tatoosh</t>
  </si>
  <si>
    <t>T. Burger</t>
  </si>
  <si>
    <t>La Digue</t>
  </si>
  <si>
    <t>R. Spurdle</t>
  </si>
  <si>
    <t>B2G2</t>
  </si>
  <si>
    <t>N. Tocknall</t>
  </si>
  <si>
    <t>Jason</t>
  </si>
  <si>
    <t>P. French</t>
  </si>
  <si>
    <t>Alfa Romeo</t>
  </si>
  <si>
    <t>P. Thompson</t>
  </si>
  <si>
    <t>Y. Handley</t>
  </si>
  <si>
    <t>Wits</t>
  </si>
  <si>
    <t>S. Potts</t>
  </si>
  <si>
    <t>J. Lenz</t>
  </si>
  <si>
    <t>Jazzy</t>
  </si>
  <si>
    <t>F. Lenz</t>
  </si>
  <si>
    <t>Guess Who</t>
  </si>
  <si>
    <t>J. Bruckman</t>
  </si>
  <si>
    <t>HMYC</t>
  </si>
  <si>
    <t>Pottz</t>
  </si>
  <si>
    <t>Bow #</t>
  </si>
  <si>
    <t>Kamakazi Express</t>
  </si>
  <si>
    <t>Flashpoint</t>
  </si>
  <si>
    <t>Race 3</t>
  </si>
  <si>
    <t>Race 5</t>
  </si>
  <si>
    <t>Race 4</t>
  </si>
  <si>
    <t>9 Aug 2003</t>
  </si>
  <si>
    <t>DNF</t>
  </si>
  <si>
    <t>Entries</t>
  </si>
  <si>
    <t>Score</t>
  </si>
  <si>
    <t>Race 6</t>
  </si>
  <si>
    <t>Race 7</t>
  </si>
  <si>
    <t>10 Aug 2003</t>
  </si>
  <si>
    <t>Wyeth Nutrition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</si>
</sst>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K12" sqref="K12"/>
    </sheetView>
  </sheetViews>
  <sheetFormatPr defaultColWidth="9.140625" defaultRowHeight="12.75"/>
  <cols>
    <col min="1" max="1" width="6.8515625" style="0" customWidth="1"/>
    <col min="2" max="2" width="11.00390625" style="0" bestFit="1" customWidth="1"/>
    <col min="3" max="3" width="10.140625" style="0" bestFit="1" customWidth="1"/>
    <col min="4" max="4" width="6.140625" style="0" bestFit="1" customWidth="1"/>
    <col min="5" max="8" width="10.28125" style="0" bestFit="1" customWidth="1"/>
    <col min="9" max="9" width="10.421875" style="0" customWidth="1"/>
    <col min="10" max="11" width="11.421875" style="0" bestFit="1" customWidth="1"/>
  </cols>
  <sheetData>
    <row r="1" spans="1:12" ht="12.75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4" t="s">
        <v>115</v>
      </c>
      <c r="B2" s="5">
        <v>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4" spans="5:11" ht="12.75">
      <c r="E4" s="1" t="s">
        <v>3</v>
      </c>
      <c r="F4" s="1" t="s">
        <v>3</v>
      </c>
      <c r="G4" s="1" t="s">
        <v>113</v>
      </c>
      <c r="H4" s="1" t="s">
        <v>113</v>
      </c>
      <c r="I4" s="1" t="s">
        <v>113</v>
      </c>
      <c r="J4" s="1" t="s">
        <v>119</v>
      </c>
      <c r="K4" s="1" t="s">
        <v>119</v>
      </c>
    </row>
    <row r="5" spans="1:12" ht="12.75">
      <c r="A5" s="9" t="s">
        <v>0</v>
      </c>
      <c r="B5" s="9" t="s">
        <v>9</v>
      </c>
      <c r="C5" s="9" t="s">
        <v>10</v>
      </c>
      <c r="D5" s="9" t="s">
        <v>11</v>
      </c>
      <c r="E5" s="9" t="s">
        <v>1</v>
      </c>
      <c r="F5" s="9" t="s">
        <v>2</v>
      </c>
      <c r="G5" s="9" t="s">
        <v>110</v>
      </c>
      <c r="H5" s="9" t="s">
        <v>112</v>
      </c>
      <c r="I5" s="9" t="s">
        <v>111</v>
      </c>
      <c r="J5" s="9" t="s">
        <v>117</v>
      </c>
      <c r="K5" s="9" t="s">
        <v>118</v>
      </c>
      <c r="L5" s="9"/>
    </row>
    <row r="6" spans="1:12" ht="13.5" thickBot="1">
      <c r="A6" s="11"/>
      <c r="B6" s="11"/>
      <c r="C6" s="11"/>
      <c r="D6" s="11"/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1" t="s">
        <v>116</v>
      </c>
    </row>
    <row r="7" spans="1:12" ht="12.75">
      <c r="A7" s="12">
        <v>27</v>
      </c>
      <c r="B7" s="12" t="s">
        <v>91</v>
      </c>
      <c r="C7" s="12" t="s">
        <v>92</v>
      </c>
      <c r="D7" s="12" t="s">
        <v>65</v>
      </c>
      <c r="E7" s="12">
        <v>2</v>
      </c>
      <c r="F7" s="12">
        <v>3</v>
      </c>
      <c r="G7" s="12">
        <v>1</v>
      </c>
      <c r="H7" s="12">
        <v>2</v>
      </c>
      <c r="I7" s="12">
        <v>5</v>
      </c>
      <c r="J7" s="12">
        <v>1</v>
      </c>
      <c r="K7" s="12">
        <v>2</v>
      </c>
      <c r="L7" s="12">
        <f>SUM(E7:K7)-I7</f>
        <v>11</v>
      </c>
    </row>
    <row r="8" spans="1:12" ht="12.75">
      <c r="A8" s="10">
        <v>77</v>
      </c>
      <c r="B8" s="10" t="s">
        <v>83</v>
      </c>
      <c r="C8" s="10" t="s">
        <v>84</v>
      </c>
      <c r="D8" s="10" t="s">
        <v>18</v>
      </c>
      <c r="E8" s="10">
        <v>1</v>
      </c>
      <c r="F8" s="10">
        <v>1</v>
      </c>
      <c r="G8" s="10">
        <v>4</v>
      </c>
      <c r="H8" s="10">
        <v>3</v>
      </c>
      <c r="I8" s="10">
        <v>3</v>
      </c>
      <c r="J8" s="10">
        <v>2</v>
      </c>
      <c r="K8" s="10">
        <v>6</v>
      </c>
      <c r="L8" s="10">
        <f>SUM(E8:J8)</f>
        <v>14</v>
      </c>
    </row>
    <row r="9" spans="1:12" ht="12.75">
      <c r="A9" s="10">
        <v>55</v>
      </c>
      <c r="B9" s="10" t="s">
        <v>95</v>
      </c>
      <c r="C9" s="10"/>
      <c r="D9" s="10"/>
      <c r="E9" s="10" t="s">
        <v>45</v>
      </c>
      <c r="F9" s="10" t="s">
        <v>45</v>
      </c>
      <c r="G9" s="10">
        <v>2</v>
      </c>
      <c r="H9" s="10">
        <v>1</v>
      </c>
      <c r="I9" s="10">
        <v>1</v>
      </c>
      <c r="J9" s="10">
        <v>4</v>
      </c>
      <c r="K9" s="10">
        <v>1</v>
      </c>
      <c r="L9" s="10">
        <f>(1+$B$2)+SUM(G9:K9)</f>
        <v>17</v>
      </c>
    </row>
    <row r="10" spans="1:12" ht="12.75">
      <c r="A10" s="10">
        <v>85</v>
      </c>
      <c r="B10" s="10" t="s">
        <v>85</v>
      </c>
      <c r="C10" s="10" t="s">
        <v>86</v>
      </c>
      <c r="D10" s="10" t="s">
        <v>18</v>
      </c>
      <c r="E10" s="10">
        <v>3</v>
      </c>
      <c r="F10" s="10">
        <v>2</v>
      </c>
      <c r="G10" s="10">
        <v>3</v>
      </c>
      <c r="H10" s="10">
        <v>5</v>
      </c>
      <c r="I10" s="10">
        <v>4</v>
      </c>
      <c r="J10" s="10">
        <v>5</v>
      </c>
      <c r="K10" s="10">
        <v>4</v>
      </c>
      <c r="L10" s="10">
        <f>SUM(E10:K10)-J10</f>
        <v>21</v>
      </c>
    </row>
    <row r="11" spans="1:12" ht="12.75">
      <c r="A11" s="10">
        <v>21</v>
      </c>
      <c r="B11" s="10" t="s">
        <v>87</v>
      </c>
      <c r="C11" s="10" t="s">
        <v>88</v>
      </c>
      <c r="D11" s="10" t="s">
        <v>18</v>
      </c>
      <c r="E11" s="10">
        <v>4</v>
      </c>
      <c r="F11" s="10">
        <v>4</v>
      </c>
      <c r="G11" s="10" t="s">
        <v>114</v>
      </c>
      <c r="H11" s="10">
        <v>4</v>
      </c>
      <c r="I11" s="10">
        <v>2</v>
      </c>
      <c r="J11" s="10">
        <v>3</v>
      </c>
      <c r="K11" s="10">
        <v>5</v>
      </c>
      <c r="L11" s="10">
        <f>E11+F11+SUM(H11:K11)</f>
        <v>22</v>
      </c>
    </row>
    <row r="12" spans="1:12" ht="12.75">
      <c r="A12" s="10">
        <v>17</v>
      </c>
      <c r="B12" s="10" t="s">
        <v>89</v>
      </c>
      <c r="C12" s="10" t="s">
        <v>90</v>
      </c>
      <c r="D12" s="10" t="s">
        <v>18</v>
      </c>
      <c r="E12" s="10">
        <v>5</v>
      </c>
      <c r="F12" s="10">
        <v>5</v>
      </c>
      <c r="G12" s="10">
        <v>5</v>
      </c>
      <c r="H12" s="10">
        <v>6</v>
      </c>
      <c r="I12" s="10">
        <v>6</v>
      </c>
      <c r="J12" s="10">
        <v>6</v>
      </c>
      <c r="K12" s="10">
        <v>3</v>
      </c>
      <c r="L12" s="10">
        <f>SUM(E12:K12)-H12</f>
        <v>30</v>
      </c>
    </row>
    <row r="13" spans="1:12" ht="12.75">
      <c r="A13" s="10">
        <v>57</v>
      </c>
      <c r="B13" s="10" t="s">
        <v>81</v>
      </c>
      <c r="C13" s="10" t="s">
        <v>82</v>
      </c>
      <c r="D13" s="10" t="s">
        <v>29</v>
      </c>
      <c r="E13" s="10">
        <v>6</v>
      </c>
      <c r="F13" s="10">
        <v>6</v>
      </c>
      <c r="G13" s="10" t="s">
        <v>114</v>
      </c>
      <c r="H13" s="10" t="s">
        <v>114</v>
      </c>
      <c r="I13" s="10" t="s">
        <v>45</v>
      </c>
      <c r="J13" s="10" t="s">
        <v>45</v>
      </c>
      <c r="K13" s="10" t="s">
        <v>45</v>
      </c>
      <c r="L13" s="10">
        <f>SUM(E13:F13)+(1+$B$2)+(1+$B$2)+(1+$B$2)+(1+$B$2)+(1+$B$2)-(1+$B$2)</f>
        <v>44</v>
      </c>
    </row>
    <row r="14" spans="5:12" ht="12.75">
      <c r="E14" s="3"/>
      <c r="F14" s="3"/>
      <c r="G14" s="3"/>
      <c r="H14" s="3"/>
      <c r="I14" s="3"/>
      <c r="J14" s="3"/>
      <c r="K14" s="3"/>
      <c r="L14" s="3"/>
    </row>
    <row r="15" spans="5:12" ht="12.75">
      <c r="E15" s="3"/>
      <c r="F15" s="3"/>
      <c r="G15" s="3"/>
      <c r="H15" s="3"/>
      <c r="I15" s="3"/>
      <c r="J15" s="3"/>
      <c r="K15" s="3"/>
      <c r="L15" s="3"/>
    </row>
    <row r="16" spans="5:12" ht="12.75">
      <c r="E16" s="3"/>
      <c r="F16" s="3"/>
      <c r="G16" s="3"/>
      <c r="H16" s="3"/>
      <c r="I16" s="3"/>
      <c r="J16" s="3"/>
      <c r="K16" s="3"/>
      <c r="L16" s="3"/>
    </row>
    <row r="17" spans="5:12" ht="12.75">
      <c r="E17" s="3"/>
      <c r="F17" s="3"/>
      <c r="G17" s="3"/>
      <c r="H17" s="3"/>
      <c r="I17" s="3"/>
      <c r="J17" s="3"/>
      <c r="K17" s="3"/>
      <c r="L17" s="3"/>
    </row>
    <row r="18" spans="5:12" ht="12.75">
      <c r="E18" s="3"/>
      <c r="F18" s="3"/>
      <c r="G18" s="3"/>
      <c r="H18" s="3"/>
      <c r="I18" s="3"/>
      <c r="J18" s="3"/>
      <c r="K18" s="3"/>
      <c r="L18" s="3"/>
    </row>
  </sheetData>
  <mergeCells count="1">
    <mergeCell ref="A1:L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workbookViewId="0" topLeftCell="A1">
      <selection activeCell="J15" sqref="J15"/>
    </sheetView>
  </sheetViews>
  <sheetFormatPr defaultColWidth="9.140625" defaultRowHeight="12.75"/>
  <cols>
    <col min="1" max="1" width="7.140625" style="0" customWidth="1"/>
    <col min="2" max="2" width="6.140625" style="0" customWidth="1"/>
    <col min="3" max="3" width="16.7109375" style="0" customWidth="1"/>
    <col min="4" max="4" width="12.00390625" style="0" customWidth="1"/>
    <col min="5" max="5" width="6.140625" style="0" bestFit="1" customWidth="1"/>
    <col min="6" max="7" width="10.421875" style="0" bestFit="1" customWidth="1"/>
    <col min="8" max="12" width="10.421875" style="0" customWidth="1"/>
    <col min="13" max="13" width="7.8515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4" t="s">
        <v>115</v>
      </c>
      <c r="B2" s="5">
        <v>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6:12" ht="12.75">
      <c r="F4" s="1" t="s">
        <v>3</v>
      </c>
      <c r="G4" s="1" t="s">
        <v>3</v>
      </c>
      <c r="H4" s="1" t="s">
        <v>113</v>
      </c>
      <c r="I4" s="1" t="s">
        <v>113</v>
      </c>
      <c r="J4" s="1" t="s">
        <v>113</v>
      </c>
      <c r="K4" s="1" t="s">
        <v>119</v>
      </c>
      <c r="L4" s="1" t="s">
        <v>119</v>
      </c>
    </row>
    <row r="5" spans="1:13" ht="12.75">
      <c r="A5" s="9" t="s">
        <v>0</v>
      </c>
      <c r="B5" s="9" t="s">
        <v>107</v>
      </c>
      <c r="C5" s="9" t="s">
        <v>9</v>
      </c>
      <c r="D5" s="9" t="s">
        <v>10</v>
      </c>
      <c r="E5" s="9" t="s">
        <v>11</v>
      </c>
      <c r="F5" s="9" t="s">
        <v>1</v>
      </c>
      <c r="G5" s="9" t="s">
        <v>2</v>
      </c>
      <c r="H5" s="9" t="s">
        <v>110</v>
      </c>
      <c r="I5" s="9" t="s">
        <v>112</v>
      </c>
      <c r="J5" s="9" t="s">
        <v>111</v>
      </c>
      <c r="K5" s="9" t="s">
        <v>117</v>
      </c>
      <c r="L5" s="9" t="s">
        <v>118</v>
      </c>
      <c r="M5" s="9"/>
    </row>
    <row r="6" spans="1:13" ht="13.5" thickBot="1">
      <c r="A6" s="11"/>
      <c r="B6" s="11"/>
      <c r="C6" s="11"/>
      <c r="D6" s="11"/>
      <c r="E6" s="11"/>
      <c r="F6" s="11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1" t="s">
        <v>4</v>
      </c>
      <c r="M6" s="11" t="s">
        <v>116</v>
      </c>
    </row>
    <row r="7" spans="1:13" ht="12.75">
      <c r="A7" s="12">
        <v>774</v>
      </c>
      <c r="B7" s="12">
        <v>31</v>
      </c>
      <c r="C7" s="12" t="s">
        <v>95</v>
      </c>
      <c r="D7" s="12" t="s">
        <v>96</v>
      </c>
      <c r="E7" s="12" t="s">
        <v>17</v>
      </c>
      <c r="F7" s="12">
        <v>1</v>
      </c>
      <c r="G7" s="12">
        <v>2</v>
      </c>
      <c r="H7" s="12">
        <v>1</v>
      </c>
      <c r="I7" s="12">
        <v>1</v>
      </c>
      <c r="J7" s="12">
        <v>2</v>
      </c>
      <c r="K7" s="12">
        <v>1</v>
      </c>
      <c r="L7" s="12">
        <v>2</v>
      </c>
      <c r="M7" s="12">
        <f>SUM(F7:K7)</f>
        <v>8</v>
      </c>
    </row>
    <row r="8" spans="1:13" ht="12.75">
      <c r="A8" s="10">
        <v>768</v>
      </c>
      <c r="B8" s="10">
        <v>28</v>
      </c>
      <c r="C8" s="10" t="s">
        <v>93</v>
      </c>
      <c r="D8" s="10" t="s">
        <v>94</v>
      </c>
      <c r="E8" s="10" t="s">
        <v>17</v>
      </c>
      <c r="F8" s="10">
        <v>2</v>
      </c>
      <c r="G8" s="10">
        <v>1</v>
      </c>
      <c r="H8" s="10">
        <v>6</v>
      </c>
      <c r="I8" s="10">
        <v>6</v>
      </c>
      <c r="J8" s="10">
        <v>5</v>
      </c>
      <c r="K8" s="10">
        <v>3</v>
      </c>
      <c r="L8" s="10">
        <v>1</v>
      </c>
      <c r="M8" s="10">
        <f>SUM(F8:L8)-I8</f>
        <v>18</v>
      </c>
    </row>
    <row r="9" spans="1:13" ht="12.75">
      <c r="A9" s="10">
        <v>1015</v>
      </c>
      <c r="B9" s="10">
        <v>33</v>
      </c>
      <c r="C9" s="10" t="s">
        <v>120</v>
      </c>
      <c r="D9" s="10" t="s">
        <v>100</v>
      </c>
      <c r="E9" s="10" t="s">
        <v>17</v>
      </c>
      <c r="F9" s="10">
        <v>4</v>
      </c>
      <c r="G9" s="10">
        <v>4</v>
      </c>
      <c r="H9" s="10">
        <v>3</v>
      </c>
      <c r="I9" s="10">
        <v>2</v>
      </c>
      <c r="J9" s="10">
        <v>3</v>
      </c>
      <c r="K9" s="10">
        <v>5</v>
      </c>
      <c r="L9" s="10">
        <v>3</v>
      </c>
      <c r="M9" s="10">
        <f>SUM(F9:L9)-K9</f>
        <v>19</v>
      </c>
    </row>
    <row r="10" spans="1:13" ht="12.75">
      <c r="A10" s="10">
        <v>184</v>
      </c>
      <c r="B10" s="10">
        <v>13</v>
      </c>
      <c r="C10" s="10" t="s">
        <v>101</v>
      </c>
      <c r="D10" s="10" t="s">
        <v>102</v>
      </c>
      <c r="E10" s="10" t="s">
        <v>34</v>
      </c>
      <c r="F10" s="10">
        <v>3</v>
      </c>
      <c r="G10" s="10">
        <v>3</v>
      </c>
      <c r="H10" s="10">
        <v>2</v>
      </c>
      <c r="I10" s="10">
        <v>4</v>
      </c>
      <c r="J10" s="10">
        <v>7</v>
      </c>
      <c r="K10" s="10">
        <v>2</v>
      </c>
      <c r="L10" s="10">
        <v>7</v>
      </c>
      <c r="M10" s="10">
        <f>SUM(F10:K10)</f>
        <v>21</v>
      </c>
    </row>
    <row r="11" spans="1:13" ht="12.75">
      <c r="A11" s="10">
        <v>155</v>
      </c>
      <c r="B11" s="10">
        <v>1</v>
      </c>
      <c r="C11" s="10" t="s">
        <v>106</v>
      </c>
      <c r="D11" s="10" t="s">
        <v>99</v>
      </c>
      <c r="E11" s="10" t="s">
        <v>29</v>
      </c>
      <c r="F11" s="10" t="s">
        <v>45</v>
      </c>
      <c r="G11" s="10" t="s">
        <v>45</v>
      </c>
      <c r="H11" s="10">
        <v>4</v>
      </c>
      <c r="I11" s="10">
        <v>3</v>
      </c>
      <c r="J11" s="10">
        <v>4</v>
      </c>
      <c r="K11" s="10">
        <v>4</v>
      </c>
      <c r="L11" s="10">
        <v>5</v>
      </c>
      <c r="M11" s="10">
        <f>(1+$B$2)+SUM(H11:L11)</f>
        <v>28</v>
      </c>
    </row>
    <row r="12" spans="1:13" ht="12.75">
      <c r="A12" s="10">
        <v>157</v>
      </c>
      <c r="B12" s="10">
        <v>3</v>
      </c>
      <c r="C12" s="10"/>
      <c r="D12" s="10" t="s">
        <v>97</v>
      </c>
      <c r="E12" s="10" t="s">
        <v>98</v>
      </c>
      <c r="F12" s="10" t="s">
        <v>45</v>
      </c>
      <c r="G12" s="10" t="s">
        <v>45</v>
      </c>
      <c r="H12" s="10">
        <v>7</v>
      </c>
      <c r="I12" s="10">
        <v>5</v>
      </c>
      <c r="J12" s="10">
        <v>1</v>
      </c>
      <c r="K12" s="10" t="s">
        <v>45</v>
      </c>
      <c r="L12" s="10">
        <v>4</v>
      </c>
      <c r="M12" s="10">
        <f>(1+$B$2)+(1+$B$2)+SUM(H12:J12)+L12</f>
        <v>33</v>
      </c>
    </row>
    <row r="13" spans="1:13" ht="12.75">
      <c r="A13" s="10">
        <v>197</v>
      </c>
      <c r="B13" s="10">
        <v>17</v>
      </c>
      <c r="C13" s="10" t="s">
        <v>108</v>
      </c>
      <c r="D13" s="10"/>
      <c r="E13" s="10"/>
      <c r="F13" s="10" t="s">
        <v>45</v>
      </c>
      <c r="G13" s="10" t="s">
        <v>45</v>
      </c>
      <c r="H13" s="10">
        <v>5</v>
      </c>
      <c r="I13" s="10">
        <v>7</v>
      </c>
      <c r="J13" s="10">
        <v>6</v>
      </c>
      <c r="K13" s="10">
        <v>6</v>
      </c>
      <c r="L13" s="10">
        <v>6</v>
      </c>
      <c r="M13" s="10">
        <f>(1+$B$2)+SUM(H13:L13)</f>
        <v>38</v>
      </c>
    </row>
    <row r="14" spans="5:12" ht="12.75">
      <c r="E14" s="3"/>
      <c r="F14" s="3"/>
      <c r="G14" s="3"/>
      <c r="H14" s="3"/>
      <c r="I14" s="3"/>
      <c r="J14" s="3"/>
      <c r="K14" s="3"/>
      <c r="L14" s="3"/>
    </row>
    <row r="15" spans="5:12" ht="12.75">
      <c r="E15" s="3"/>
      <c r="F15" s="3"/>
      <c r="G15" s="3"/>
      <c r="H15" s="3"/>
      <c r="I15" s="3"/>
      <c r="J15" s="3"/>
      <c r="K15" s="3"/>
      <c r="L15" s="3"/>
    </row>
    <row r="16" spans="5:12" ht="12.75">
      <c r="E16" s="3"/>
      <c r="F16" s="3"/>
      <c r="G16" s="3"/>
      <c r="H16" s="3"/>
      <c r="I16" s="3"/>
      <c r="J16" s="3"/>
      <c r="K16" s="3"/>
      <c r="L16" s="3"/>
    </row>
    <row r="17" spans="5:12" ht="12.75">
      <c r="E17" s="3"/>
      <c r="F17" s="3"/>
      <c r="G17" s="3"/>
      <c r="H17" s="3"/>
      <c r="I17" s="3"/>
      <c r="J17" s="3"/>
      <c r="K17" s="3"/>
      <c r="L17" s="3"/>
    </row>
    <row r="18" spans="5:12" ht="12.75">
      <c r="E18" s="3"/>
      <c r="F18" s="3"/>
      <c r="G18" s="3"/>
      <c r="H18" s="3"/>
      <c r="I18" s="3"/>
      <c r="J18" s="3"/>
      <c r="K18" s="3"/>
      <c r="L18" s="3"/>
    </row>
  </sheetData>
  <mergeCells count="1">
    <mergeCell ref="A1:M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1" max="1" width="6.8515625" style="0" customWidth="1"/>
    <col min="2" max="3" width="14.7109375" style="0" bestFit="1" customWidth="1"/>
    <col min="5" max="6" width="10.421875" style="0" bestFit="1" customWidth="1"/>
    <col min="7" max="11" width="10.421875" style="0" customWidth="1"/>
  </cols>
  <sheetData>
    <row r="1" spans="1:12" ht="12.7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4" t="s">
        <v>115</v>
      </c>
      <c r="B2" s="5">
        <v>14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4" spans="5:11" ht="12.75">
      <c r="E4" s="1" t="s">
        <v>3</v>
      </c>
      <c r="F4" s="1" t="s">
        <v>3</v>
      </c>
      <c r="G4" s="1" t="s">
        <v>113</v>
      </c>
      <c r="H4" s="1" t="s">
        <v>113</v>
      </c>
      <c r="I4" s="1" t="s">
        <v>113</v>
      </c>
      <c r="J4" s="1" t="s">
        <v>119</v>
      </c>
      <c r="K4" s="1" t="s">
        <v>119</v>
      </c>
    </row>
    <row r="5" spans="1:12" ht="12.75">
      <c r="A5" s="9" t="s">
        <v>0</v>
      </c>
      <c r="B5" s="9" t="s">
        <v>9</v>
      </c>
      <c r="C5" s="9" t="s">
        <v>10</v>
      </c>
      <c r="D5" s="9" t="s">
        <v>11</v>
      </c>
      <c r="E5" s="9" t="s">
        <v>1</v>
      </c>
      <c r="F5" s="9" t="s">
        <v>2</v>
      </c>
      <c r="G5" s="9" t="s">
        <v>110</v>
      </c>
      <c r="H5" s="9" t="s">
        <v>112</v>
      </c>
      <c r="I5" s="9" t="s">
        <v>111</v>
      </c>
      <c r="J5" s="9" t="s">
        <v>117</v>
      </c>
      <c r="K5" s="9" t="s">
        <v>118</v>
      </c>
      <c r="L5" s="9"/>
    </row>
    <row r="6" spans="1:12" ht="13.5" thickBot="1">
      <c r="A6" s="11"/>
      <c r="B6" s="11"/>
      <c r="C6" s="11"/>
      <c r="D6" s="11"/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1" t="s">
        <v>116</v>
      </c>
    </row>
    <row r="7" spans="1:12" ht="12.75">
      <c r="A7" s="12">
        <v>79</v>
      </c>
      <c r="B7" s="12" t="s">
        <v>30</v>
      </c>
      <c r="C7" s="12" t="s">
        <v>31</v>
      </c>
      <c r="D7" s="12" t="s">
        <v>18</v>
      </c>
      <c r="E7" s="12">
        <v>2</v>
      </c>
      <c r="F7" s="12">
        <v>1</v>
      </c>
      <c r="G7" s="12">
        <v>1</v>
      </c>
      <c r="H7" s="12">
        <v>9</v>
      </c>
      <c r="I7" s="12">
        <v>2</v>
      </c>
      <c r="J7" s="12">
        <v>3</v>
      </c>
      <c r="K7" s="12">
        <v>3</v>
      </c>
      <c r="L7" s="12">
        <f>SUM(E7:K7)-H7</f>
        <v>12</v>
      </c>
    </row>
    <row r="8" spans="1:12" ht="12.75">
      <c r="A8" s="10">
        <v>40</v>
      </c>
      <c r="B8" s="10" t="s">
        <v>41</v>
      </c>
      <c r="C8" s="10" t="s">
        <v>42</v>
      </c>
      <c r="D8" s="10" t="s">
        <v>17</v>
      </c>
      <c r="E8" s="10">
        <v>1</v>
      </c>
      <c r="F8" s="10">
        <v>2</v>
      </c>
      <c r="G8" s="10">
        <v>3</v>
      </c>
      <c r="H8" s="10">
        <v>4</v>
      </c>
      <c r="I8" s="10">
        <v>3</v>
      </c>
      <c r="J8" s="10">
        <v>7</v>
      </c>
      <c r="K8" s="10">
        <v>1</v>
      </c>
      <c r="L8" s="10">
        <f>SUM(E8:K8)-J8</f>
        <v>14</v>
      </c>
    </row>
    <row r="9" spans="1:12" ht="12.75">
      <c r="A9" s="10">
        <v>55</v>
      </c>
      <c r="B9" s="10" t="s">
        <v>43</v>
      </c>
      <c r="C9" s="10" t="s">
        <v>44</v>
      </c>
      <c r="D9" s="10" t="s">
        <v>17</v>
      </c>
      <c r="E9" s="10">
        <v>6</v>
      </c>
      <c r="F9" s="10">
        <v>3</v>
      </c>
      <c r="G9" s="10">
        <v>2</v>
      </c>
      <c r="H9" s="10">
        <v>1</v>
      </c>
      <c r="I9" s="10">
        <v>1</v>
      </c>
      <c r="J9" s="10">
        <v>2</v>
      </c>
      <c r="K9" s="10">
        <v>9</v>
      </c>
      <c r="L9" s="10">
        <f>SUM(E9:K9)-K9</f>
        <v>15</v>
      </c>
    </row>
    <row r="10" spans="1:12" ht="12.75">
      <c r="A10" s="10">
        <v>7</v>
      </c>
      <c r="B10" s="10" t="s">
        <v>15</v>
      </c>
      <c r="C10" s="10" t="s">
        <v>16</v>
      </c>
      <c r="D10" s="10" t="s">
        <v>17</v>
      </c>
      <c r="E10" s="10">
        <v>4</v>
      </c>
      <c r="F10" s="10">
        <v>5</v>
      </c>
      <c r="G10" s="10">
        <v>12</v>
      </c>
      <c r="H10" s="10">
        <v>2</v>
      </c>
      <c r="I10" s="10">
        <v>7</v>
      </c>
      <c r="J10" s="10">
        <v>1</v>
      </c>
      <c r="K10" s="10">
        <v>2</v>
      </c>
      <c r="L10" s="10">
        <f>SUM(E10:K10)-G10</f>
        <v>21</v>
      </c>
    </row>
    <row r="11" spans="1:12" ht="12.75">
      <c r="A11" s="10">
        <v>64</v>
      </c>
      <c r="B11" s="10" t="s">
        <v>39</v>
      </c>
      <c r="C11" s="10" t="s">
        <v>40</v>
      </c>
      <c r="D11" s="10" t="s">
        <v>29</v>
      </c>
      <c r="E11" s="10">
        <v>9</v>
      </c>
      <c r="F11" s="10">
        <v>4</v>
      </c>
      <c r="G11" s="10">
        <v>5</v>
      </c>
      <c r="H11" s="10">
        <v>5</v>
      </c>
      <c r="I11" s="10">
        <v>6</v>
      </c>
      <c r="J11" s="10">
        <v>8</v>
      </c>
      <c r="K11" s="10">
        <v>6</v>
      </c>
      <c r="L11" s="10">
        <f>SUM(E11:K11)-E11</f>
        <v>34</v>
      </c>
    </row>
    <row r="12" spans="1:12" ht="12.75">
      <c r="A12" s="10">
        <v>17</v>
      </c>
      <c r="B12" s="10" t="s">
        <v>32</v>
      </c>
      <c r="C12" s="10" t="s">
        <v>33</v>
      </c>
      <c r="D12" s="10" t="s">
        <v>34</v>
      </c>
      <c r="E12" s="10">
        <v>8</v>
      </c>
      <c r="F12" s="10">
        <v>7</v>
      </c>
      <c r="G12" s="10">
        <v>6</v>
      </c>
      <c r="H12" s="10">
        <v>6</v>
      </c>
      <c r="I12" s="10">
        <v>5</v>
      </c>
      <c r="J12" s="10">
        <v>12</v>
      </c>
      <c r="K12" s="10">
        <v>10</v>
      </c>
      <c r="L12" s="10">
        <f>SUM(E12:K12)-J12</f>
        <v>42</v>
      </c>
    </row>
    <row r="13" spans="1:12" ht="12.75">
      <c r="A13" s="10">
        <v>32</v>
      </c>
      <c r="B13" s="10" t="s">
        <v>13</v>
      </c>
      <c r="C13" s="10" t="s">
        <v>14</v>
      </c>
      <c r="D13" s="10" t="s">
        <v>12</v>
      </c>
      <c r="E13" s="10" t="s">
        <v>45</v>
      </c>
      <c r="F13" s="10" t="s">
        <v>45</v>
      </c>
      <c r="G13" s="10">
        <v>4</v>
      </c>
      <c r="H13" s="10">
        <v>3</v>
      </c>
      <c r="I13" s="10">
        <v>8</v>
      </c>
      <c r="J13" s="10">
        <v>5</v>
      </c>
      <c r="K13" s="10">
        <v>8</v>
      </c>
      <c r="L13" s="10">
        <f>(1+$B$2)+(1+$B$2)+SUM(G13:K13)-(1+$B$2)</f>
        <v>43</v>
      </c>
    </row>
    <row r="14" spans="1:12" ht="12.75">
      <c r="A14" s="10">
        <v>68</v>
      </c>
      <c r="B14" s="10" t="s">
        <v>22</v>
      </c>
      <c r="C14" s="10" t="s">
        <v>23</v>
      </c>
      <c r="D14" s="10" t="s">
        <v>24</v>
      </c>
      <c r="E14" s="10">
        <v>5</v>
      </c>
      <c r="F14" s="10">
        <v>9</v>
      </c>
      <c r="G14" s="10">
        <v>7</v>
      </c>
      <c r="H14" s="10">
        <v>7</v>
      </c>
      <c r="I14" s="10">
        <v>10</v>
      </c>
      <c r="J14" s="10">
        <v>11</v>
      </c>
      <c r="K14" s="10">
        <v>5</v>
      </c>
      <c r="L14" s="10">
        <f>SUM(E14:K14)-J14</f>
        <v>43</v>
      </c>
    </row>
    <row r="15" spans="1:12" ht="12.75">
      <c r="A15" s="10">
        <v>69</v>
      </c>
      <c r="B15" s="10" t="s">
        <v>35</v>
      </c>
      <c r="C15" s="10" t="s">
        <v>36</v>
      </c>
      <c r="D15" s="10" t="s">
        <v>17</v>
      </c>
      <c r="E15" s="10">
        <v>3</v>
      </c>
      <c r="F15" s="10">
        <v>6</v>
      </c>
      <c r="G15" s="10">
        <v>8</v>
      </c>
      <c r="H15" s="10">
        <v>12</v>
      </c>
      <c r="I15" s="10">
        <v>11</v>
      </c>
      <c r="J15" s="10">
        <v>10</v>
      </c>
      <c r="K15" s="10">
        <v>7</v>
      </c>
      <c r="L15" s="10">
        <f>SUM(E15:K15)-H15</f>
        <v>45</v>
      </c>
    </row>
    <row r="16" spans="1:12" ht="12.75">
      <c r="A16" s="10">
        <v>4</v>
      </c>
      <c r="B16" s="10" t="s">
        <v>37</v>
      </c>
      <c r="C16" s="10" t="s">
        <v>38</v>
      </c>
      <c r="D16" s="10" t="s">
        <v>17</v>
      </c>
      <c r="E16" s="10">
        <v>10</v>
      </c>
      <c r="F16" s="10">
        <v>10</v>
      </c>
      <c r="G16" s="10">
        <v>9</v>
      </c>
      <c r="H16" s="10">
        <v>10</v>
      </c>
      <c r="I16" s="10">
        <v>4</v>
      </c>
      <c r="J16" s="10">
        <v>6</v>
      </c>
      <c r="K16" s="10">
        <v>11</v>
      </c>
      <c r="L16" s="10">
        <f>SUM(E16:K16)-K16</f>
        <v>49</v>
      </c>
    </row>
    <row r="17" spans="1:12" ht="12.75">
      <c r="A17" s="10">
        <v>21</v>
      </c>
      <c r="B17" s="10" t="s">
        <v>27</v>
      </c>
      <c r="C17" s="10" t="s">
        <v>28</v>
      </c>
      <c r="D17" s="10" t="s">
        <v>29</v>
      </c>
      <c r="E17" s="10" t="s">
        <v>45</v>
      </c>
      <c r="F17" s="10" t="s">
        <v>45</v>
      </c>
      <c r="G17" s="10">
        <v>11</v>
      </c>
      <c r="H17" s="10">
        <v>8</v>
      </c>
      <c r="I17" s="10">
        <v>9</v>
      </c>
      <c r="J17" s="10">
        <v>4</v>
      </c>
      <c r="K17" s="10">
        <v>4</v>
      </c>
      <c r="L17" s="10">
        <f>(1+$B$2)+(1+$B$2)+SUM(G17:K17)-(1+$B$2)</f>
        <v>51</v>
      </c>
    </row>
    <row r="18" spans="1:12" ht="12.75">
      <c r="A18" s="10">
        <v>20</v>
      </c>
      <c r="B18" s="10" t="s">
        <v>19</v>
      </c>
      <c r="C18" s="10" t="s">
        <v>20</v>
      </c>
      <c r="D18" s="10" t="s">
        <v>21</v>
      </c>
      <c r="E18" s="10">
        <v>7</v>
      </c>
      <c r="F18" s="10">
        <v>8</v>
      </c>
      <c r="G18" s="10">
        <v>14</v>
      </c>
      <c r="H18" s="10">
        <v>11</v>
      </c>
      <c r="I18" s="10">
        <v>13</v>
      </c>
      <c r="J18" s="10">
        <v>9</v>
      </c>
      <c r="K18" s="10">
        <v>12</v>
      </c>
      <c r="L18" s="10">
        <f>SUM(E18:K18)-G18</f>
        <v>60</v>
      </c>
    </row>
    <row r="19" spans="1:12" ht="12.75">
      <c r="A19" s="10">
        <v>30</v>
      </c>
      <c r="B19" s="10" t="s">
        <v>109</v>
      </c>
      <c r="C19" s="10"/>
      <c r="D19" s="10"/>
      <c r="E19" s="10" t="s">
        <v>45</v>
      </c>
      <c r="F19" s="10" t="s">
        <v>45</v>
      </c>
      <c r="G19" s="10">
        <v>10</v>
      </c>
      <c r="H19" s="10">
        <v>14</v>
      </c>
      <c r="I19" s="10">
        <v>12</v>
      </c>
      <c r="J19" s="10">
        <v>14</v>
      </c>
      <c r="K19" s="10">
        <v>13</v>
      </c>
      <c r="L19" s="10">
        <f>(1+$B$2)+(1+$B$2)+SUM(G19:K19)-(1+$B$2)</f>
        <v>78</v>
      </c>
    </row>
    <row r="20" spans="1:12" ht="12.75">
      <c r="A20" s="10">
        <v>15</v>
      </c>
      <c r="B20" s="10" t="s">
        <v>25</v>
      </c>
      <c r="C20" s="10" t="s">
        <v>26</v>
      </c>
      <c r="D20" s="10" t="s">
        <v>17</v>
      </c>
      <c r="E20" s="10" t="s">
        <v>45</v>
      </c>
      <c r="F20" s="10" t="s">
        <v>45</v>
      </c>
      <c r="G20" s="10">
        <v>13</v>
      </c>
      <c r="H20" s="10">
        <v>13</v>
      </c>
      <c r="I20" s="10">
        <v>14</v>
      </c>
      <c r="J20" s="10">
        <v>13</v>
      </c>
      <c r="K20" s="10">
        <v>14</v>
      </c>
      <c r="L20" s="10">
        <f>(1+$B$2)+(1+$B$2)+SUM(G20:K20)-(1+$B$2)</f>
        <v>82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workbookViewId="0" topLeftCell="A1">
      <selection activeCell="C17" sqref="C17"/>
    </sheetView>
  </sheetViews>
  <sheetFormatPr defaultColWidth="9.140625" defaultRowHeight="12.75"/>
  <cols>
    <col min="1" max="1" width="6.57421875" style="0" customWidth="1"/>
    <col min="2" max="2" width="14.28125" style="0" bestFit="1" customWidth="1"/>
    <col min="3" max="3" width="12.7109375" style="0" bestFit="1" customWidth="1"/>
    <col min="5" max="6" width="10.421875" style="0" bestFit="1" customWidth="1"/>
    <col min="7" max="11" width="10.421875" style="0" customWidth="1"/>
  </cols>
  <sheetData>
    <row r="1" spans="1:12" ht="12.75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4" t="s">
        <v>115</v>
      </c>
      <c r="B2" s="5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4" spans="5:11" ht="12.75">
      <c r="E4" s="1" t="s">
        <v>3</v>
      </c>
      <c r="F4" s="1" t="s">
        <v>3</v>
      </c>
      <c r="G4" s="1" t="s">
        <v>113</v>
      </c>
      <c r="H4" s="1" t="s">
        <v>113</v>
      </c>
      <c r="I4" s="1" t="s">
        <v>113</v>
      </c>
      <c r="J4" s="1" t="s">
        <v>119</v>
      </c>
      <c r="K4" s="1" t="s">
        <v>119</v>
      </c>
    </row>
    <row r="5" spans="1:12" ht="12.75">
      <c r="A5" s="7" t="s">
        <v>0</v>
      </c>
      <c r="B5" s="7" t="s">
        <v>9</v>
      </c>
      <c r="C5" s="9" t="s">
        <v>10</v>
      </c>
      <c r="D5" s="9" t="s">
        <v>11</v>
      </c>
      <c r="E5" s="9" t="s">
        <v>1</v>
      </c>
      <c r="F5" s="9" t="s">
        <v>2</v>
      </c>
      <c r="G5" s="9" t="s">
        <v>110</v>
      </c>
      <c r="H5" s="9" t="s">
        <v>112</v>
      </c>
      <c r="I5" s="9" t="s">
        <v>111</v>
      </c>
      <c r="J5" s="9" t="s">
        <v>117</v>
      </c>
      <c r="K5" s="9" t="s">
        <v>118</v>
      </c>
      <c r="L5" s="9"/>
    </row>
    <row r="6" spans="1:12" ht="12.75">
      <c r="A6" s="7"/>
      <c r="B6" s="7"/>
      <c r="C6" s="9"/>
      <c r="D6" s="9"/>
      <c r="E6" s="9" t="s">
        <v>4</v>
      </c>
      <c r="F6" s="9" t="s">
        <v>4</v>
      </c>
      <c r="G6" s="9" t="s">
        <v>4</v>
      </c>
      <c r="H6" s="9" t="s">
        <v>4</v>
      </c>
      <c r="I6" s="9" t="s">
        <v>4</v>
      </c>
      <c r="J6" s="9" t="s">
        <v>4</v>
      </c>
      <c r="K6" s="9" t="s">
        <v>4</v>
      </c>
      <c r="L6" s="9" t="s">
        <v>116</v>
      </c>
    </row>
    <row r="7" spans="1:12" ht="12.75">
      <c r="A7" s="8">
        <v>926</v>
      </c>
      <c r="B7" s="8" t="s">
        <v>55</v>
      </c>
      <c r="C7" s="10" t="s">
        <v>56</v>
      </c>
      <c r="D7" s="10" t="s">
        <v>18</v>
      </c>
      <c r="E7" s="10">
        <v>5</v>
      </c>
      <c r="F7" s="10">
        <v>5</v>
      </c>
      <c r="G7" s="10">
        <v>2</v>
      </c>
      <c r="H7" s="10">
        <v>1</v>
      </c>
      <c r="I7" s="10">
        <v>1</v>
      </c>
      <c r="J7" s="10">
        <v>1</v>
      </c>
      <c r="K7" s="10">
        <v>1</v>
      </c>
      <c r="L7" s="9">
        <f>SUM(E7:K7)-F7</f>
        <v>11</v>
      </c>
    </row>
    <row r="8" spans="1:12" ht="12.75">
      <c r="A8" s="8">
        <v>920</v>
      </c>
      <c r="B8" s="8" t="s">
        <v>47</v>
      </c>
      <c r="C8" s="10" t="s">
        <v>48</v>
      </c>
      <c r="D8" s="10" t="s">
        <v>18</v>
      </c>
      <c r="E8" s="10">
        <v>1</v>
      </c>
      <c r="F8" s="10">
        <v>2</v>
      </c>
      <c r="G8" s="10">
        <v>1</v>
      </c>
      <c r="H8" s="10">
        <v>2</v>
      </c>
      <c r="I8" s="10">
        <v>4</v>
      </c>
      <c r="J8" s="10">
        <v>3</v>
      </c>
      <c r="K8" s="10">
        <v>2</v>
      </c>
      <c r="L8" s="10">
        <f>SUM(E8:K8)-I8</f>
        <v>11</v>
      </c>
    </row>
    <row r="9" spans="1:12" ht="12.75">
      <c r="A9" s="8">
        <v>932</v>
      </c>
      <c r="B9" s="8" t="s">
        <v>49</v>
      </c>
      <c r="C9" s="10" t="s">
        <v>50</v>
      </c>
      <c r="D9" s="10" t="s">
        <v>29</v>
      </c>
      <c r="E9" s="10">
        <v>2</v>
      </c>
      <c r="F9" s="10">
        <v>1</v>
      </c>
      <c r="G9" s="10">
        <v>3</v>
      </c>
      <c r="H9" s="10">
        <v>4</v>
      </c>
      <c r="I9" s="10">
        <v>2</v>
      </c>
      <c r="J9" s="10">
        <v>2</v>
      </c>
      <c r="K9" s="10">
        <v>4</v>
      </c>
      <c r="L9" s="10">
        <f>SUM(E9:K9)-K9</f>
        <v>14</v>
      </c>
    </row>
    <row r="10" spans="1:12" ht="12.75">
      <c r="A10" s="8">
        <v>915</v>
      </c>
      <c r="B10" s="8" t="s">
        <v>53</v>
      </c>
      <c r="C10" s="10" t="s">
        <v>54</v>
      </c>
      <c r="D10" s="10" t="s">
        <v>21</v>
      </c>
      <c r="E10" s="10">
        <v>3</v>
      </c>
      <c r="F10" s="10">
        <v>4</v>
      </c>
      <c r="G10" s="10">
        <v>4</v>
      </c>
      <c r="H10" s="10">
        <v>3</v>
      </c>
      <c r="I10" s="10">
        <v>3</v>
      </c>
      <c r="J10" s="10">
        <v>4</v>
      </c>
      <c r="K10" s="10">
        <v>3</v>
      </c>
      <c r="L10" s="10">
        <f>SUM(E10:K10)-J10</f>
        <v>20</v>
      </c>
    </row>
    <row r="11" spans="1:12" ht="12.75">
      <c r="A11" s="8">
        <v>913</v>
      </c>
      <c r="B11" s="8" t="s">
        <v>51</v>
      </c>
      <c r="C11" s="10" t="s">
        <v>52</v>
      </c>
      <c r="D11" s="10" t="s">
        <v>29</v>
      </c>
      <c r="E11" s="10">
        <v>4</v>
      </c>
      <c r="F11" s="10">
        <v>3</v>
      </c>
      <c r="G11" s="10" t="s">
        <v>114</v>
      </c>
      <c r="H11" s="10" t="s">
        <v>114</v>
      </c>
      <c r="I11" s="10" t="s">
        <v>45</v>
      </c>
      <c r="J11" s="10">
        <v>5</v>
      </c>
      <c r="K11" s="10">
        <v>5</v>
      </c>
      <c r="L11" s="10">
        <f>SUM(E11:F11)+(1+$B$2)+(1+$B$2)+(1+$B$2)+J11+K11-(1+$B$2)</f>
        <v>29</v>
      </c>
    </row>
    <row r="12" spans="5:12" ht="12.75">
      <c r="E12" s="3"/>
      <c r="F12" s="3"/>
      <c r="G12" s="3"/>
      <c r="H12" s="3"/>
      <c r="I12" s="3"/>
      <c r="J12" s="3"/>
      <c r="K12" s="3"/>
      <c r="L12" s="3"/>
    </row>
    <row r="13" spans="5:12" ht="12.75">
      <c r="E13" s="3"/>
      <c r="F13" s="3"/>
      <c r="G13" s="3"/>
      <c r="H13" s="3"/>
      <c r="I13" s="3"/>
      <c r="J13" s="3"/>
      <c r="K13" s="3"/>
      <c r="L13" s="3"/>
    </row>
    <row r="14" spans="5:12" ht="12.75">
      <c r="E14" s="3"/>
      <c r="F14" s="3"/>
      <c r="G14" s="3"/>
      <c r="H14" s="3"/>
      <c r="I14" s="3"/>
      <c r="J14" s="3"/>
      <c r="K14" s="3"/>
      <c r="L14" s="3"/>
    </row>
    <row r="15" spans="5:12" ht="12.75">
      <c r="E15" s="3"/>
      <c r="F15" s="3"/>
      <c r="G15" s="3"/>
      <c r="H15" s="3"/>
      <c r="I15" s="3"/>
      <c r="J15" s="3"/>
      <c r="K15" s="3"/>
      <c r="L15" s="3"/>
    </row>
    <row r="16" spans="5:12" ht="12.75">
      <c r="E16" s="3"/>
      <c r="F16" s="3"/>
      <c r="G16" s="3"/>
      <c r="H16" s="3"/>
      <c r="I16" s="3"/>
      <c r="J16" s="3"/>
      <c r="K16" s="3"/>
      <c r="L16" s="3"/>
    </row>
    <row r="17" spans="5:12" ht="12.75">
      <c r="E17" s="3"/>
      <c r="F17" s="3"/>
      <c r="G17" s="3"/>
      <c r="H17" s="3"/>
      <c r="I17" s="3"/>
      <c r="J17" s="3"/>
      <c r="K17" s="3"/>
      <c r="L17" s="3"/>
    </row>
  </sheetData>
  <mergeCells count="1">
    <mergeCell ref="A1:L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75" zoomScaleNormal="75" workbookViewId="0" topLeftCell="E4">
      <selection activeCell="I18" sqref="I18"/>
    </sheetView>
  </sheetViews>
  <sheetFormatPr defaultColWidth="9.140625" defaultRowHeight="12.75"/>
  <cols>
    <col min="1" max="1" width="6.57421875" style="0" customWidth="1"/>
    <col min="2" max="2" width="11.421875" style="0" bestFit="1" customWidth="1"/>
    <col min="3" max="3" width="11.57421875" style="0" bestFit="1" customWidth="1"/>
    <col min="5" max="6" width="10.421875" style="0" bestFit="1" customWidth="1"/>
    <col min="7" max="11" width="10.421875" style="0" customWidth="1"/>
  </cols>
  <sheetData>
    <row r="1" spans="1:12" ht="12.7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4" t="s">
        <v>115</v>
      </c>
      <c r="B2" s="5">
        <v>12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4" spans="5:11" ht="12.75">
      <c r="E4" s="1" t="s">
        <v>3</v>
      </c>
      <c r="F4" s="1" t="s">
        <v>3</v>
      </c>
      <c r="G4" s="1" t="s">
        <v>113</v>
      </c>
      <c r="H4" s="1" t="s">
        <v>113</v>
      </c>
      <c r="I4" s="1" t="s">
        <v>113</v>
      </c>
      <c r="J4" s="1" t="s">
        <v>119</v>
      </c>
      <c r="K4" s="1" t="s">
        <v>119</v>
      </c>
    </row>
    <row r="5" spans="1:12" ht="12.75">
      <c r="A5" s="9" t="s">
        <v>0</v>
      </c>
      <c r="B5" s="9" t="s">
        <v>9</v>
      </c>
      <c r="C5" s="9" t="s">
        <v>10</v>
      </c>
      <c r="D5" s="9" t="s">
        <v>11</v>
      </c>
      <c r="E5" s="9" t="s">
        <v>1</v>
      </c>
      <c r="F5" s="9" t="s">
        <v>2</v>
      </c>
      <c r="G5" s="9" t="s">
        <v>110</v>
      </c>
      <c r="H5" s="9" t="s">
        <v>112</v>
      </c>
      <c r="I5" s="9" t="s">
        <v>111</v>
      </c>
      <c r="J5" s="9" t="s">
        <v>117</v>
      </c>
      <c r="K5" s="9" t="s">
        <v>118</v>
      </c>
      <c r="L5" s="9"/>
    </row>
    <row r="6" spans="1:12" ht="13.5" thickBot="1">
      <c r="A6" s="11"/>
      <c r="B6" s="11"/>
      <c r="C6" s="11"/>
      <c r="D6" s="11"/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1" t="s">
        <v>116</v>
      </c>
    </row>
    <row r="7" spans="1:12" ht="12.75">
      <c r="A7" s="12">
        <v>2000</v>
      </c>
      <c r="B7" s="12" t="s">
        <v>75</v>
      </c>
      <c r="C7" s="12" t="s">
        <v>76</v>
      </c>
      <c r="D7" s="12" t="s">
        <v>72</v>
      </c>
      <c r="E7" s="12">
        <v>1</v>
      </c>
      <c r="F7" s="12">
        <v>4</v>
      </c>
      <c r="G7" s="12">
        <v>2</v>
      </c>
      <c r="H7" s="12">
        <v>3</v>
      </c>
      <c r="I7" s="12">
        <v>2</v>
      </c>
      <c r="J7" s="12">
        <v>3</v>
      </c>
      <c r="K7" s="12">
        <v>3</v>
      </c>
      <c r="L7" s="12">
        <f>SUM(E7:K7)-F7</f>
        <v>14</v>
      </c>
    </row>
    <row r="8" spans="1:12" ht="12.75">
      <c r="A8" s="10">
        <v>2008</v>
      </c>
      <c r="B8" s="10" t="s">
        <v>70</v>
      </c>
      <c r="C8" s="10" t="s">
        <v>71</v>
      </c>
      <c r="D8" s="10" t="s">
        <v>72</v>
      </c>
      <c r="E8" s="10">
        <v>2</v>
      </c>
      <c r="F8" s="10">
        <v>2</v>
      </c>
      <c r="G8" s="10">
        <v>3</v>
      </c>
      <c r="H8" s="10">
        <v>2</v>
      </c>
      <c r="I8" s="10">
        <v>3</v>
      </c>
      <c r="J8" s="10">
        <v>6</v>
      </c>
      <c r="K8" s="10">
        <v>4</v>
      </c>
      <c r="L8" s="10">
        <f>SUM(E8:K8)-J8</f>
        <v>16</v>
      </c>
    </row>
    <row r="9" spans="1:12" ht="12.75">
      <c r="A9" s="10">
        <v>2004</v>
      </c>
      <c r="B9" s="10" t="s">
        <v>103</v>
      </c>
      <c r="C9" s="10" t="s">
        <v>104</v>
      </c>
      <c r="D9" s="10" t="s">
        <v>105</v>
      </c>
      <c r="E9" s="10" t="s">
        <v>45</v>
      </c>
      <c r="F9" s="10" t="s">
        <v>45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f>(1+$B$2)+(1+$B$2)+SUM(G9:K9)-(1+$B$2)</f>
        <v>18</v>
      </c>
    </row>
    <row r="10" spans="1:12" ht="12.75">
      <c r="A10" s="10">
        <v>261</v>
      </c>
      <c r="B10" s="10" t="s">
        <v>73</v>
      </c>
      <c r="C10" s="10" t="s">
        <v>74</v>
      </c>
      <c r="D10" s="10" t="s">
        <v>18</v>
      </c>
      <c r="E10" s="10">
        <v>5</v>
      </c>
      <c r="F10" s="10">
        <v>5</v>
      </c>
      <c r="G10" s="10">
        <v>4</v>
      </c>
      <c r="H10" s="10">
        <v>5</v>
      </c>
      <c r="I10" s="10">
        <v>5</v>
      </c>
      <c r="J10" s="10">
        <v>2</v>
      </c>
      <c r="K10" s="10">
        <v>2</v>
      </c>
      <c r="L10" s="10">
        <f>SUM(E10:K10)-I10</f>
        <v>23</v>
      </c>
    </row>
    <row r="11" spans="1:12" ht="12.75">
      <c r="A11" s="10">
        <v>433</v>
      </c>
      <c r="B11" s="10" t="s">
        <v>77</v>
      </c>
      <c r="C11" s="10" t="s">
        <v>78</v>
      </c>
      <c r="D11" s="10" t="s">
        <v>17</v>
      </c>
      <c r="E11" s="10">
        <v>3</v>
      </c>
      <c r="F11" s="10">
        <v>3</v>
      </c>
      <c r="G11" s="10">
        <v>5</v>
      </c>
      <c r="H11" s="10">
        <v>4</v>
      </c>
      <c r="I11" s="10">
        <v>4</v>
      </c>
      <c r="J11" s="10">
        <v>5</v>
      </c>
      <c r="K11" s="10">
        <v>5</v>
      </c>
      <c r="L11" s="10">
        <f>SUM(E11:K11)-K11</f>
        <v>24</v>
      </c>
    </row>
    <row r="12" spans="1:12" ht="12.75">
      <c r="A12" s="10">
        <v>215</v>
      </c>
      <c r="B12" s="10" t="s">
        <v>61</v>
      </c>
      <c r="C12" s="10" t="s">
        <v>62</v>
      </c>
      <c r="D12" s="10" t="s">
        <v>18</v>
      </c>
      <c r="E12" s="10">
        <v>4</v>
      </c>
      <c r="F12" s="10">
        <v>1</v>
      </c>
      <c r="G12" s="10">
        <v>6</v>
      </c>
      <c r="H12" s="10" t="s">
        <v>45</v>
      </c>
      <c r="I12" s="10" t="s">
        <v>45</v>
      </c>
      <c r="J12" s="10">
        <v>4</v>
      </c>
      <c r="K12" s="10">
        <v>6</v>
      </c>
      <c r="L12" s="10">
        <f>SUM(E12:G12)+(1+$B$2)+(1+$B$2)+J12+K12-(1+$B$2)</f>
        <v>34</v>
      </c>
    </row>
    <row r="13" spans="1:12" ht="12.75">
      <c r="A13" s="10">
        <v>2001</v>
      </c>
      <c r="B13" s="10" t="s">
        <v>68</v>
      </c>
      <c r="C13" s="10" t="s">
        <v>69</v>
      </c>
      <c r="D13" s="10" t="s">
        <v>34</v>
      </c>
      <c r="E13" s="10">
        <v>6</v>
      </c>
      <c r="F13" s="10">
        <v>7</v>
      </c>
      <c r="G13" s="10">
        <v>7</v>
      </c>
      <c r="H13" s="10">
        <v>7</v>
      </c>
      <c r="I13" s="10">
        <v>6</v>
      </c>
      <c r="J13" s="10">
        <v>10</v>
      </c>
      <c r="K13" s="10">
        <v>8</v>
      </c>
      <c r="L13" s="10">
        <f>SUM(E13:K13)-J13</f>
        <v>41</v>
      </c>
    </row>
    <row r="14" spans="1:12" ht="12.75">
      <c r="A14" s="10">
        <v>34</v>
      </c>
      <c r="B14" s="10" t="s">
        <v>63</v>
      </c>
      <c r="C14" s="10" t="s">
        <v>64</v>
      </c>
      <c r="D14" s="10" t="s">
        <v>65</v>
      </c>
      <c r="E14" s="10">
        <v>9</v>
      </c>
      <c r="F14" s="10">
        <v>8</v>
      </c>
      <c r="G14" s="10" t="s">
        <v>114</v>
      </c>
      <c r="H14" s="10">
        <v>6</v>
      </c>
      <c r="I14" s="10">
        <v>7</v>
      </c>
      <c r="J14" s="10">
        <v>8</v>
      </c>
      <c r="K14" s="10">
        <v>9</v>
      </c>
      <c r="L14" s="10">
        <f>E14+F14+(1+$B$2)+SUM(H14:K14)-(1+$B$2)</f>
        <v>47</v>
      </c>
    </row>
    <row r="15" spans="1:12" ht="12.75">
      <c r="A15" s="10">
        <v>444</v>
      </c>
      <c r="B15" s="10" t="s">
        <v>66</v>
      </c>
      <c r="C15" s="10" t="s">
        <v>67</v>
      </c>
      <c r="D15" s="10" t="s">
        <v>18</v>
      </c>
      <c r="E15" s="10">
        <v>7</v>
      </c>
      <c r="F15" s="10">
        <v>9</v>
      </c>
      <c r="G15" s="10" t="s">
        <v>114</v>
      </c>
      <c r="H15" s="10" t="s">
        <v>45</v>
      </c>
      <c r="I15" s="10" t="s">
        <v>45</v>
      </c>
      <c r="J15" s="10">
        <v>7</v>
      </c>
      <c r="K15" s="10">
        <v>7</v>
      </c>
      <c r="L15" s="10">
        <f>SUM(E15:F15)+(1+$B$2)+(1+$B$2)+(1+$B$2)+J15+K15-(1+$B$2)</f>
        <v>56</v>
      </c>
    </row>
    <row r="16" spans="1:12" ht="12.75">
      <c r="A16" s="10">
        <v>407</v>
      </c>
      <c r="B16" s="10" t="s">
        <v>79</v>
      </c>
      <c r="C16" s="10" t="s">
        <v>80</v>
      </c>
      <c r="D16" s="10"/>
      <c r="E16" s="10" t="s">
        <v>45</v>
      </c>
      <c r="F16" s="10" t="s">
        <v>45</v>
      </c>
      <c r="G16" s="10">
        <v>9</v>
      </c>
      <c r="H16" s="10">
        <v>8</v>
      </c>
      <c r="I16" s="10">
        <v>8</v>
      </c>
      <c r="J16" s="10">
        <v>9</v>
      </c>
      <c r="K16" s="10" t="s">
        <v>45</v>
      </c>
      <c r="L16" s="10">
        <f>(1+$B$2)+(1+$B$2)+SUM(G16:I16)+J16+(1+$B$2)-(1+$B$2)</f>
        <v>60</v>
      </c>
    </row>
    <row r="17" spans="1:12" ht="12.75">
      <c r="A17" s="10">
        <v>736</v>
      </c>
      <c r="B17" s="10" t="s">
        <v>59</v>
      </c>
      <c r="C17" s="10" t="s">
        <v>60</v>
      </c>
      <c r="D17" s="10" t="s">
        <v>29</v>
      </c>
      <c r="E17" s="10">
        <v>8</v>
      </c>
      <c r="F17" s="10">
        <v>6</v>
      </c>
      <c r="G17" s="10" t="s">
        <v>45</v>
      </c>
      <c r="H17" s="10" t="s">
        <v>45</v>
      </c>
      <c r="I17" s="10" t="s">
        <v>45</v>
      </c>
      <c r="J17" s="10" t="s">
        <v>45</v>
      </c>
      <c r="K17" s="10" t="s">
        <v>45</v>
      </c>
      <c r="L17" s="10">
        <f>SUM(E17:F17)+(1+$B$2)+(1+$B$2)+(1+$B$2)+(1+$B$2)+(1+$B$2)-(1+$B$2)</f>
        <v>66</v>
      </c>
    </row>
    <row r="18" spans="1:12" ht="12.75">
      <c r="A18" s="10">
        <v>149</v>
      </c>
      <c r="B18" s="10" t="s">
        <v>57</v>
      </c>
      <c r="C18" s="10" t="s">
        <v>58</v>
      </c>
      <c r="D18" s="10" t="s">
        <v>17</v>
      </c>
      <c r="E18" s="10" t="s">
        <v>45</v>
      </c>
      <c r="F18" s="10" t="s">
        <v>45</v>
      </c>
      <c r="G18" s="10">
        <v>8</v>
      </c>
      <c r="H18" s="10">
        <v>9</v>
      </c>
      <c r="I18" s="10" t="s">
        <v>114</v>
      </c>
      <c r="J18" s="10" t="s">
        <v>45</v>
      </c>
      <c r="K18" s="10" t="s">
        <v>45</v>
      </c>
      <c r="L18" s="10">
        <f>(1+$B$2)+(1+$B$2)+G18+H18+(1+$B$2)+(1+$B$2)+(1+$B$2)-(1+$B$2)</f>
        <v>69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Denesyville Aquatic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Denesyville Aquatic Club</dc:creator>
  <cp:keywords/>
  <dc:description/>
  <cp:lastModifiedBy>Evelyn Osborne</cp:lastModifiedBy>
  <cp:lastPrinted>2003-08-10T13:20:40Z</cp:lastPrinted>
  <dcterms:created xsi:type="dcterms:W3CDTF">2003-08-08T15:11:33Z</dcterms:created>
  <dcterms:modified xsi:type="dcterms:W3CDTF">2003-10-06T21:02:49Z</dcterms:modified>
  <cp:category/>
  <cp:version/>
  <cp:contentType/>
  <cp:contentStatus/>
</cp:coreProperties>
</file>